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tsushioda/Desktop/出版/読者特典/"/>
    </mc:Choice>
  </mc:AlternateContent>
  <xr:revisionPtr revIDLastSave="0" documentId="13_ncr:1_{6B1B2EA0-53B1-1E47-B336-79D66EE55716}" xr6:coauthVersionLast="47" xr6:coauthVersionMax="47" xr10:uidLastSave="{00000000-0000-0000-0000-000000000000}"/>
  <bookViews>
    <workbookView xWindow="-4580" yWindow="-21100" windowWidth="38400" windowHeight="21100" xr2:uid="{F578B0A0-479F-BC4A-91C6-791E395EA623}"/>
  </bookViews>
  <sheets>
    <sheet name="見積明細書" sheetId="1" r:id="rId1"/>
  </sheets>
  <definedNames>
    <definedName name="_xlnm.Print_Area" localSheetId="0">見積明細書!$B$2:$H$47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7" i="1" l="1"/>
  <c r="H39" i="1" s="1"/>
  <c r="H22" i="1"/>
  <c r="H38" i="1"/>
  <c r="H21" i="1"/>
  <c r="H20" i="1"/>
  <c r="H19" i="1"/>
  <c r="H35" i="1"/>
  <c r="H34" i="1"/>
  <c r="H33" i="1"/>
  <c r="H32" i="1"/>
  <c r="H31" i="1"/>
  <c r="H30" i="1"/>
  <c r="H29" i="1"/>
  <c r="H28" i="1"/>
  <c r="H27" i="1"/>
  <c r="H26" i="1"/>
  <c r="H18" i="1"/>
  <c r="D13" i="1"/>
  <c r="H36" i="1" l="1"/>
  <c r="H40" i="1" s="1"/>
  <c r="H44" i="1" l="1"/>
  <c r="H46" i="1" s="1"/>
  <c r="H4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小田 淳</author>
  </authors>
  <commentList>
    <comment ref="F11" authorId="0" shapeId="0" xr:uid="{F5D724FE-628A-0F44-AF02-D4906B943E54}">
      <text>
        <r>
          <rPr>
            <b/>
            <sz val="10"/>
            <color rgb="FF000000"/>
            <rFont val="Yu Gothic UI"/>
          </rPr>
          <t>MOQ</t>
        </r>
        <r>
          <rPr>
            <b/>
            <sz val="10"/>
            <color rgb="FF000000"/>
            <rFont val="Yu Gothic UI"/>
          </rPr>
          <t>のことです</t>
        </r>
        <r>
          <rPr>
            <sz val="10"/>
            <color rgb="FF000000"/>
            <rFont val="Yu Gothic UI"/>
          </rPr>
          <t xml:space="preserve">
</t>
        </r>
      </text>
    </comment>
    <comment ref="G16" authorId="0" shapeId="0" xr:uid="{03BA0217-35BD-7D45-8122-BD27138E01A0}">
      <text>
        <r>
          <rPr>
            <b/>
            <sz val="10"/>
            <color rgb="FF000000"/>
            <rFont val="Yu Gothic UI"/>
          </rPr>
          <t>ゲートなど、破棄する材料を含んだ質量です</t>
        </r>
      </text>
    </comment>
    <comment ref="G24" authorId="0" shapeId="0" xr:uid="{153A98DE-E155-2C49-9467-96BA0EB668F2}">
      <text>
        <r>
          <rPr>
            <b/>
            <sz val="10"/>
            <color rgb="FF000000"/>
            <rFont val="Yu Gothic UI"/>
          </rPr>
          <t>人の作業は賃率、工作機械の加工はマシンチャージです</t>
        </r>
      </text>
    </comment>
  </commentList>
</comments>
</file>

<file path=xl/sharedStrings.xml><?xml version="1.0" encoding="utf-8"?>
<sst xmlns="http://schemas.openxmlformats.org/spreadsheetml/2006/main" count="89" uniqueCount="75">
  <si>
    <t>生産数</t>
    <rPh sb="0" eb="3">
      <t>セイサn</t>
    </rPh>
    <phoneticPr fontId="2"/>
  </si>
  <si>
    <t>個／月（回）</t>
    <rPh sb="0" eb="1">
      <t xml:space="preserve">コ </t>
    </rPh>
    <rPh sb="2" eb="3">
      <t>ツキ</t>
    </rPh>
    <rPh sb="4" eb="5">
      <t xml:space="preserve">カイ </t>
    </rPh>
    <phoneticPr fontId="2"/>
  </si>
  <si>
    <t>金型取数</t>
    <rPh sb="0" eb="2">
      <t>カナガタ</t>
    </rPh>
    <rPh sb="2" eb="3">
      <t xml:space="preserve">トリスウ </t>
    </rPh>
    <phoneticPr fontId="2"/>
  </si>
  <si>
    <t>外注の有無</t>
    <rPh sb="0" eb="2">
      <t>ガイチュウ</t>
    </rPh>
    <rPh sb="3" eb="5">
      <t>ウム</t>
    </rPh>
    <phoneticPr fontId="2"/>
  </si>
  <si>
    <t>部品質量</t>
    <rPh sb="0" eb="2">
      <t>ブヒn</t>
    </rPh>
    <rPh sb="2" eb="4">
      <t>シツリョウ</t>
    </rPh>
    <phoneticPr fontId="2"/>
  </si>
  <si>
    <t>個</t>
    <rPh sb="0" eb="1">
      <t xml:space="preserve">コ </t>
    </rPh>
    <phoneticPr fontId="2"/>
  </si>
  <si>
    <t>無し</t>
    <rPh sb="0" eb="1">
      <t xml:space="preserve">ナシ </t>
    </rPh>
    <phoneticPr fontId="2"/>
  </si>
  <si>
    <t>材料</t>
    <rPh sb="0" eb="2">
      <t>ザイリョウ</t>
    </rPh>
    <phoneticPr fontId="2"/>
  </si>
  <si>
    <t>メーカー名</t>
    <rPh sb="4" eb="5">
      <t>メイ</t>
    </rPh>
    <phoneticPr fontId="2"/>
  </si>
  <si>
    <t>一般名称</t>
    <rPh sb="0" eb="4">
      <t>イッパn</t>
    </rPh>
    <phoneticPr fontId="2"/>
  </si>
  <si>
    <t>型名</t>
    <rPh sb="0" eb="1">
      <t>カタ</t>
    </rPh>
    <rPh sb="1" eb="2">
      <t>メイ</t>
    </rPh>
    <phoneticPr fontId="2"/>
  </si>
  <si>
    <t>部品必要質量</t>
    <rPh sb="2" eb="4">
      <t>ヒツヨウ</t>
    </rPh>
    <rPh sb="4" eb="6">
      <t>シテゥ</t>
    </rPh>
    <phoneticPr fontId="2"/>
  </si>
  <si>
    <t>材料費</t>
    <rPh sb="0" eb="3">
      <t>ザイリョウ</t>
    </rPh>
    <phoneticPr fontId="2"/>
  </si>
  <si>
    <t>円／kg</t>
    <rPh sb="0" eb="1">
      <t>○</t>
    </rPh>
    <phoneticPr fontId="2"/>
  </si>
  <si>
    <t>部品名称</t>
    <rPh sb="0" eb="2">
      <t>ブヒn</t>
    </rPh>
    <rPh sb="2" eb="4">
      <t>m</t>
    </rPh>
    <phoneticPr fontId="2"/>
  </si>
  <si>
    <t>工程番号</t>
    <rPh sb="0" eb="2">
      <t>コウテイ</t>
    </rPh>
    <rPh sb="2" eb="4">
      <t>バンゴウ</t>
    </rPh>
    <phoneticPr fontId="2"/>
  </si>
  <si>
    <t>会社名</t>
    <rPh sb="0" eb="3">
      <t>カイシャ</t>
    </rPh>
    <phoneticPr fontId="2"/>
  </si>
  <si>
    <t>担当者名</t>
    <rPh sb="0" eb="3">
      <t>タントウ</t>
    </rPh>
    <rPh sb="3" eb="4">
      <t>m</t>
    </rPh>
    <phoneticPr fontId="2"/>
  </si>
  <si>
    <t>最低発注数量</t>
    <phoneticPr fontId="2"/>
  </si>
  <si>
    <t>加工費</t>
    <rPh sb="0" eb="3">
      <t>カコ</t>
    </rPh>
    <phoneticPr fontId="2"/>
  </si>
  <si>
    <t>工程名</t>
    <rPh sb="0" eb="3">
      <t>コウテイ</t>
    </rPh>
    <phoneticPr fontId="2"/>
  </si>
  <si>
    <t>詳細</t>
    <rPh sb="0" eb="2">
      <t>ショウサイ</t>
    </rPh>
    <phoneticPr fontId="2"/>
  </si>
  <si>
    <t>加工時間</t>
    <rPh sb="0" eb="4">
      <t>カコ</t>
    </rPh>
    <phoneticPr fontId="2"/>
  </si>
  <si>
    <t>加工費率</t>
    <rPh sb="0" eb="4">
      <t>カコ</t>
    </rPh>
    <phoneticPr fontId="2"/>
  </si>
  <si>
    <t>合計</t>
    <rPh sb="0" eb="2">
      <t>ゴウケイ</t>
    </rPh>
    <phoneticPr fontId="2"/>
  </si>
  <si>
    <t>円／時間</t>
    <rPh sb="0" eb="1">
      <t xml:space="preserve">￥ </t>
    </rPh>
    <rPh sb="2" eb="4">
      <t>ジカn</t>
    </rPh>
    <phoneticPr fontId="2"/>
  </si>
  <si>
    <t>円</t>
    <rPh sb="0" eb="1">
      <t xml:space="preserve">￥ </t>
    </rPh>
    <phoneticPr fontId="2"/>
  </si>
  <si>
    <t>不良費</t>
    <rPh sb="0" eb="2">
      <t>フリョウ</t>
    </rPh>
    <rPh sb="2" eb="3">
      <t xml:space="preserve">ヒ </t>
    </rPh>
    <phoneticPr fontId="2"/>
  </si>
  <si>
    <t>一般管理費</t>
    <rPh sb="0" eb="5">
      <t>イッパn</t>
    </rPh>
    <phoneticPr fontId="2"/>
  </si>
  <si>
    <t>包装材料費</t>
    <rPh sb="0" eb="5">
      <t>ホウソウ</t>
    </rPh>
    <phoneticPr fontId="2"/>
  </si>
  <si>
    <t>輸送費</t>
    <rPh sb="0" eb="3">
      <t>ユソウ</t>
    </rPh>
    <phoneticPr fontId="2"/>
  </si>
  <si>
    <t>利益</t>
    <rPh sb="0" eb="2">
      <t>リエキ</t>
    </rPh>
    <phoneticPr fontId="2"/>
  </si>
  <si>
    <t>特別費</t>
    <rPh sb="0" eb="2">
      <t>トクベテゥ</t>
    </rPh>
    <rPh sb="2" eb="3">
      <t xml:space="preserve">ヒ </t>
    </rPh>
    <phoneticPr fontId="2"/>
  </si>
  <si>
    <t>部品番号</t>
    <rPh sb="0" eb="1">
      <t>ブヒn</t>
    </rPh>
    <phoneticPr fontId="2"/>
  </si>
  <si>
    <t>試作</t>
    <rPh sb="0" eb="2">
      <t>シサク</t>
    </rPh>
    <phoneticPr fontId="2"/>
  </si>
  <si>
    <t>正式</t>
    <rPh sb="0" eb="2">
      <t>セイシキ</t>
    </rPh>
    <phoneticPr fontId="2"/>
  </si>
  <si>
    <t>機種名</t>
    <rPh sb="0" eb="3">
      <t>キシュメイ</t>
    </rPh>
    <phoneticPr fontId="2"/>
  </si>
  <si>
    <t>%</t>
    <phoneticPr fontId="2"/>
  </si>
  <si>
    <t>生産開始時期</t>
    <rPh sb="0" eb="6">
      <t>セイサn</t>
    </rPh>
    <phoneticPr fontId="2"/>
  </si>
  <si>
    <t>金型の有無</t>
    <rPh sb="0" eb="1">
      <t>カナガタ</t>
    </rPh>
    <rPh sb="3" eb="5">
      <t>ウム</t>
    </rPh>
    <phoneticPr fontId="2"/>
  </si>
  <si>
    <t>見積条件</t>
    <rPh sb="0" eb="1">
      <t>ミツモリ</t>
    </rPh>
    <phoneticPr fontId="2"/>
  </si>
  <si>
    <t>材料費（合計）</t>
    <rPh sb="0" eb="3">
      <t>ザイリョウ</t>
    </rPh>
    <rPh sb="4" eb="6">
      <t xml:space="preserve">ゴウケイ </t>
    </rPh>
    <phoneticPr fontId="2"/>
  </si>
  <si>
    <t>加工費（合計）</t>
    <rPh sb="0" eb="3">
      <t>カコ</t>
    </rPh>
    <rPh sb="4" eb="6">
      <t>ゴウケイ</t>
    </rPh>
    <phoneticPr fontId="2"/>
  </si>
  <si>
    <t>部品形状外観</t>
    <rPh sb="0" eb="4">
      <t>ブヒn</t>
    </rPh>
    <rPh sb="4" eb="6">
      <t xml:space="preserve">ガイカン </t>
    </rPh>
    <phoneticPr fontId="2"/>
  </si>
  <si>
    <t>小田淳</t>
    <rPh sb="0" eb="2">
      <t>オダ</t>
    </rPh>
    <rPh sb="2" eb="3">
      <t>アツシ</t>
    </rPh>
    <phoneticPr fontId="2"/>
  </si>
  <si>
    <t>ヒートシンクA</t>
    <phoneticPr fontId="2"/>
  </si>
  <si>
    <t>0-123-456-78</t>
    <phoneticPr fontId="2"/>
  </si>
  <si>
    <t>2-134-567-89</t>
    <phoneticPr fontId="2"/>
  </si>
  <si>
    <t>ROJI-002</t>
    <phoneticPr fontId="2"/>
  </si>
  <si>
    <t>PPK-352</t>
    <phoneticPr fontId="2"/>
  </si>
  <si>
    <t>か月</t>
    <phoneticPr fontId="2"/>
  </si>
  <si>
    <r>
      <rPr>
        <sz val="12"/>
        <color rgb="FF00B0F0"/>
        <rFont val="游ゴシック"/>
        <family val="3"/>
        <charset val="128"/>
      </rPr>
      <t>○</t>
    </r>
    <r>
      <rPr>
        <sz val="12"/>
        <color theme="1"/>
        <rFont val="游ゴシック"/>
        <family val="2"/>
        <charset val="128"/>
        <scheme val="minor"/>
      </rPr>
      <t>有り</t>
    </r>
    <rPh sb="1" eb="2">
      <t xml:space="preserve">アリ </t>
    </rPh>
    <phoneticPr fontId="2"/>
  </si>
  <si>
    <t>旭化成</t>
    <rPh sb="0" eb="3">
      <t>アサヒカセイ</t>
    </rPh>
    <phoneticPr fontId="2"/>
  </si>
  <si>
    <t>ABS</t>
    <phoneticPr fontId="2"/>
  </si>
  <si>
    <t>SA-123</t>
    <phoneticPr fontId="2"/>
  </si>
  <si>
    <t>成形</t>
    <rPh sb="0" eb="2">
      <t>セイケイ</t>
    </rPh>
    <phoneticPr fontId="2"/>
  </si>
  <si>
    <t>射出成形</t>
    <rPh sb="0" eb="4">
      <t>シャシュツセイケ</t>
    </rPh>
    <phoneticPr fontId="2"/>
  </si>
  <si>
    <t>秒</t>
    <rPh sb="0" eb="1">
      <t>ビョウ</t>
    </rPh>
    <phoneticPr fontId="2"/>
  </si>
  <si>
    <t>合計（税込）</t>
    <rPh sb="0" eb="2">
      <t>ゴウケイ</t>
    </rPh>
    <rPh sb="3" eb="5">
      <t>ゼイ</t>
    </rPh>
    <phoneticPr fontId="2"/>
  </si>
  <si>
    <t>合計（税無）</t>
    <rPh sb="0" eb="2">
      <t>ゴウケイ</t>
    </rPh>
    <rPh sb="2" eb="3">
      <t>（</t>
    </rPh>
    <rPh sb="3" eb="4">
      <t xml:space="preserve">ゼイ </t>
    </rPh>
    <phoneticPr fontId="2"/>
  </si>
  <si>
    <t>令和株式会社</t>
    <rPh sb="0" eb="2">
      <t>レイワ</t>
    </rPh>
    <rPh sb="2" eb="6">
      <t>カブシキ</t>
    </rPh>
    <phoneticPr fontId="2"/>
  </si>
  <si>
    <t>作成日</t>
    <rPh sb="0" eb="2">
      <t>サクセイ</t>
    </rPh>
    <rPh sb="2" eb="3">
      <t xml:space="preserve">ヒ </t>
    </rPh>
    <phoneticPr fontId="2"/>
  </si>
  <si>
    <t>作成者</t>
    <rPh sb="0" eb="3">
      <t>サクセイ</t>
    </rPh>
    <phoneticPr fontId="2"/>
  </si>
  <si>
    <t>g</t>
    <phoneticPr fontId="2"/>
  </si>
  <si>
    <t>藤沢ひろし</t>
    <rPh sb="0" eb="2">
      <t>フジ</t>
    </rPh>
    <phoneticPr fontId="2"/>
  </si>
  <si>
    <t>青字：インプットする</t>
    <rPh sb="0" eb="2">
      <t>アオ</t>
    </rPh>
    <phoneticPr fontId="2"/>
  </si>
  <si>
    <r>
      <t>見積明細書　</t>
    </r>
    <r>
      <rPr>
        <sz val="12"/>
        <color theme="1"/>
        <rFont val="游ゴシック"/>
        <family val="3"/>
        <charset val="128"/>
      </rPr>
      <t>ロジ株式会社（自社名に変更してください）</t>
    </r>
    <rPh sb="0" eb="5">
      <t>ミツモリメイサイ</t>
    </rPh>
    <rPh sb="13" eb="16">
      <t>ジシャ</t>
    </rPh>
    <rPh sb="17" eb="19">
      <t>ヘンコウ</t>
    </rPh>
    <phoneticPr fontId="2"/>
  </si>
  <si>
    <t>生産期間</t>
    <rPh sb="0" eb="2">
      <t>セイサn</t>
    </rPh>
    <rPh sb="2" eb="3">
      <t xml:space="preserve">キカン </t>
    </rPh>
    <phoneticPr fontId="2"/>
  </si>
  <si>
    <t>総生産数</t>
    <rPh sb="0" eb="1">
      <t>ソウゴ</t>
    </rPh>
    <rPh sb="1" eb="4">
      <t>セイサn</t>
    </rPh>
    <phoneticPr fontId="2"/>
  </si>
  <si>
    <t>外注加工費</t>
    <rPh sb="0" eb="5">
      <t>ガイチュウ</t>
    </rPh>
    <phoneticPr fontId="2"/>
  </si>
  <si>
    <t>赤字：自動計算します</t>
    <rPh sb="0" eb="2">
      <t>アカジ</t>
    </rPh>
    <rPh sb="3" eb="7">
      <t>ジドウ</t>
    </rPh>
    <phoneticPr fontId="2"/>
  </si>
  <si>
    <t>手作業</t>
    <rPh sb="0" eb="3">
      <t>テサギョウ</t>
    </rPh>
    <phoneticPr fontId="2"/>
  </si>
  <si>
    <t>ゲートカット</t>
    <phoneticPr fontId="2"/>
  </si>
  <si>
    <t>備考欄</t>
    <rPh sb="0" eb="2">
      <t>ビコウ</t>
    </rPh>
    <rPh sb="2" eb="3">
      <t>ラn</t>
    </rPh>
    <phoneticPr fontId="2"/>
  </si>
  <si>
    <t>合計</t>
    <rPh sb="0" eb="1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</si>
</sst>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0">
    <font>
      <sz val="12"/>
      <color theme="1"/>
      <name val="游ゴシック"/>
      <family val="2"/>
      <charset val="128"/>
      <scheme val="minor"/>
    </font>
    <font>
      <sz val="12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rgb="FF00B0F0"/>
      <name val="游ゴシック"/>
      <family val="2"/>
      <charset val="128"/>
      <scheme val="minor"/>
    </font>
    <font>
      <sz val="12"/>
      <color rgb="FF00B0F0"/>
      <name val="游ゴシック"/>
      <family val="3"/>
      <charset val="128"/>
      <scheme val="minor"/>
    </font>
    <font>
      <sz val="12"/>
      <color rgb="FF00B0F0"/>
      <name val="游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</font>
    <font>
      <sz val="10"/>
      <color rgb="FF000000"/>
      <name val="Yu Gothic UI"/>
    </font>
    <font>
      <b/>
      <sz val="10"/>
      <color rgb="FF000000"/>
      <name val="Yu Gothic U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1" xfId="0" applyFont="1" applyBorder="1">
      <alignment vertical="center"/>
    </xf>
    <xf numFmtId="0" fontId="6" fillId="0" borderId="12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0" fillId="0" borderId="20" xfId="0" applyBorder="1">
      <alignment vertical="center"/>
    </xf>
    <xf numFmtId="0" fontId="0" fillId="0" borderId="24" xfId="0" applyBorder="1">
      <alignment vertical="center"/>
    </xf>
    <xf numFmtId="176" fontId="4" fillId="0" borderId="10" xfId="0" applyNumberFormat="1" applyFont="1" applyBorder="1">
      <alignment vertical="center"/>
    </xf>
    <xf numFmtId="0" fontId="3" fillId="0" borderId="10" xfId="0" applyFont="1" applyBorder="1">
      <alignment vertical="center"/>
    </xf>
    <xf numFmtId="0" fontId="0" fillId="0" borderId="2" xfId="0" applyBorder="1" applyAlignment="1">
      <alignment horizontal="left" vertical="center"/>
    </xf>
    <xf numFmtId="0" fontId="3" fillId="0" borderId="27" xfId="0" applyFont="1" applyBorder="1">
      <alignment vertical="center"/>
    </xf>
    <xf numFmtId="0" fontId="4" fillId="0" borderId="2" xfId="0" applyFont="1" applyBorder="1">
      <alignment vertical="center"/>
    </xf>
    <xf numFmtId="176" fontId="4" fillId="0" borderId="15" xfId="0" applyNumberFormat="1" applyFont="1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6" fontId="1" fillId="0" borderId="22" xfId="0" applyNumberFormat="1" applyFont="1" applyBorder="1">
      <alignment vertical="center"/>
    </xf>
    <xf numFmtId="0" fontId="1" fillId="0" borderId="8" xfId="0" applyFont="1" applyBorder="1">
      <alignment vertical="center"/>
    </xf>
    <xf numFmtId="176" fontId="1" fillId="0" borderId="10" xfId="0" applyNumberFormat="1" applyFont="1" applyBorder="1">
      <alignment vertical="center"/>
    </xf>
    <xf numFmtId="0" fontId="0" fillId="0" borderId="39" xfId="0" applyBorder="1">
      <alignment vertical="center"/>
    </xf>
    <xf numFmtId="0" fontId="0" fillId="0" borderId="19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3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" fontId="1" fillId="2" borderId="15" xfId="0" applyNumberFormat="1" applyFont="1" applyFill="1" applyBorder="1">
      <alignment vertical="center"/>
    </xf>
    <xf numFmtId="1" fontId="1" fillId="2" borderId="13" xfId="0" applyNumberFormat="1" applyFont="1" applyFill="1" applyBorder="1">
      <alignment vertical="center"/>
    </xf>
    <xf numFmtId="0" fontId="3" fillId="0" borderId="9" xfId="0" applyFont="1" applyBorder="1" applyAlignment="1">
      <alignment horizontal="center" vertical="center"/>
    </xf>
    <xf numFmtId="31" fontId="3" fillId="0" borderId="28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176" fontId="4" fillId="0" borderId="27" xfId="0" applyNumberFormat="1" applyFont="1" applyBorder="1">
      <alignment vertical="center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0" fillId="0" borderId="5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4" fontId="3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584201</xdr:colOff>
      <xdr:row>4</xdr:row>
      <xdr:rowOff>0</xdr:rowOff>
    </xdr:from>
    <xdr:to>
      <xdr:col>3</xdr:col>
      <xdr:colOff>301609</xdr:colOff>
      <xdr:row>10</xdr:row>
      <xdr:rowOff>12700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E494537-B146-E1C6-CE92-C74579027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1" y="787400"/>
          <a:ext cx="1622408" cy="154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63500</xdr:colOff>
      <xdr:row>44</xdr:row>
      <xdr:rowOff>81643</xdr:rowOff>
    </xdr:from>
    <xdr:to>
      <xdr:col>1</xdr:col>
      <xdr:colOff>950310</xdr:colOff>
      <xdr:row>46</xdr:row>
      <xdr:rowOff>226544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FF871708-4217-8348-9F26-BE1DD5B094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571" y="11448143"/>
          <a:ext cx="886810" cy="6710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7696C-287A-0D4E-91ED-A4F99B658DA8}">
  <dimension ref="B1:H49"/>
  <sheetViews>
    <sheetView showGridLines="0" tabSelected="1" topLeftCell="A28" zoomScale="140" workbookViewId="0">
      <selection activeCell="C50" sqref="C50"/>
    </sheetView>
  </sheetViews>
  <sheetFormatPr baseColWidth="10" defaultRowHeight="20"/>
  <cols>
    <col min="1" max="1" width="4.42578125" customWidth="1"/>
    <col min="7" max="7" width="13.85546875" bestFit="1" customWidth="1"/>
    <col min="8" max="8" width="21.42578125" bestFit="1" customWidth="1"/>
  </cols>
  <sheetData>
    <row r="1" spans="2:8" ht="22" customHeight="1" thickBot="1"/>
    <row r="2" spans="2:8" ht="21" thickBot="1">
      <c r="B2" s="74" t="s">
        <v>66</v>
      </c>
      <c r="C2" s="75"/>
      <c r="D2" s="75"/>
      <c r="E2" s="75"/>
      <c r="F2" s="75"/>
      <c r="G2" s="75"/>
      <c r="H2" s="76"/>
    </row>
    <row r="3" spans="2:8" ht="21" thickBot="1">
      <c r="B3" s="46" t="s">
        <v>62</v>
      </c>
      <c r="C3" s="68" t="s">
        <v>44</v>
      </c>
      <c r="D3" s="69"/>
      <c r="E3" s="69"/>
      <c r="F3" s="70"/>
      <c r="G3" s="45" t="s">
        <v>61</v>
      </c>
      <c r="H3" s="54">
        <v>44849</v>
      </c>
    </row>
    <row r="4" spans="2:8">
      <c r="B4" s="91" t="s">
        <v>43</v>
      </c>
      <c r="C4" s="102"/>
      <c r="D4" s="102"/>
      <c r="E4" s="5" t="s">
        <v>16</v>
      </c>
      <c r="F4" s="81" t="s">
        <v>60</v>
      </c>
      <c r="G4" s="82"/>
      <c r="H4" s="83"/>
    </row>
    <row r="5" spans="2:8">
      <c r="B5" s="77"/>
      <c r="C5" s="78"/>
      <c r="D5" s="78"/>
      <c r="E5" s="1" t="s">
        <v>17</v>
      </c>
      <c r="F5" s="84" t="s">
        <v>64</v>
      </c>
      <c r="G5" s="85"/>
      <c r="H5" s="86"/>
    </row>
    <row r="6" spans="2:8">
      <c r="B6" s="77"/>
      <c r="C6" s="78"/>
      <c r="D6" s="78"/>
      <c r="E6" s="1" t="s">
        <v>14</v>
      </c>
      <c r="F6" s="84" t="s">
        <v>45</v>
      </c>
      <c r="G6" s="85"/>
      <c r="H6" s="86"/>
    </row>
    <row r="7" spans="2:8">
      <c r="B7" s="77"/>
      <c r="C7" s="78"/>
      <c r="D7" s="78"/>
      <c r="E7" s="78" t="s">
        <v>33</v>
      </c>
      <c r="F7" s="2" t="s">
        <v>34</v>
      </c>
      <c r="G7" s="84" t="s">
        <v>46</v>
      </c>
      <c r="H7" s="86"/>
    </row>
    <row r="8" spans="2:8">
      <c r="B8" s="77"/>
      <c r="C8" s="78"/>
      <c r="D8" s="78"/>
      <c r="E8" s="78"/>
      <c r="F8" s="2" t="s">
        <v>35</v>
      </c>
      <c r="G8" s="85" t="s">
        <v>47</v>
      </c>
      <c r="H8" s="86"/>
    </row>
    <row r="9" spans="2:8">
      <c r="B9" s="77"/>
      <c r="C9" s="78"/>
      <c r="D9" s="78"/>
      <c r="E9" s="78" t="s">
        <v>36</v>
      </c>
      <c r="F9" s="2" t="s">
        <v>34</v>
      </c>
      <c r="G9" s="85" t="s">
        <v>48</v>
      </c>
      <c r="H9" s="86"/>
    </row>
    <row r="10" spans="2:8" ht="21" thickBot="1">
      <c r="B10" s="79"/>
      <c r="C10" s="80"/>
      <c r="D10" s="80"/>
      <c r="E10" s="80"/>
      <c r="F10" s="9" t="s">
        <v>35</v>
      </c>
      <c r="G10" s="111" t="s">
        <v>49</v>
      </c>
      <c r="H10" s="112"/>
    </row>
    <row r="11" spans="2:8">
      <c r="B11" s="91" t="s">
        <v>40</v>
      </c>
      <c r="C11" s="5" t="s">
        <v>0</v>
      </c>
      <c r="D11" s="19">
        <v>300</v>
      </c>
      <c r="E11" s="6" t="s">
        <v>1</v>
      </c>
      <c r="F11" s="5" t="s">
        <v>18</v>
      </c>
      <c r="G11" s="19">
        <v>100</v>
      </c>
      <c r="H11" s="10" t="s">
        <v>5</v>
      </c>
    </row>
    <row r="12" spans="2:8">
      <c r="B12" s="77"/>
      <c r="C12" s="1" t="s">
        <v>67</v>
      </c>
      <c r="D12" s="20">
        <v>24</v>
      </c>
      <c r="E12" s="2" t="s">
        <v>50</v>
      </c>
      <c r="F12" s="1" t="s">
        <v>39</v>
      </c>
      <c r="G12" s="18" t="s">
        <v>51</v>
      </c>
      <c r="H12" s="16" t="s">
        <v>6</v>
      </c>
    </row>
    <row r="13" spans="2:8">
      <c r="B13" s="77"/>
      <c r="C13" s="1" t="s">
        <v>68</v>
      </c>
      <c r="D13" s="20">
        <f>D11*D12</f>
        <v>7200</v>
      </c>
      <c r="E13" s="2" t="s">
        <v>5</v>
      </c>
      <c r="F13" s="1" t="s">
        <v>2</v>
      </c>
      <c r="G13" s="20">
        <v>2</v>
      </c>
      <c r="H13" s="11" t="s">
        <v>5</v>
      </c>
    </row>
    <row r="14" spans="2:8" ht="21" thickBot="1">
      <c r="B14" s="79"/>
      <c r="C14" s="8" t="s">
        <v>38</v>
      </c>
      <c r="D14" s="113">
        <v>45272</v>
      </c>
      <c r="E14" s="114"/>
      <c r="F14" s="8" t="s">
        <v>3</v>
      </c>
      <c r="G14" s="21" t="s">
        <v>51</v>
      </c>
      <c r="H14" s="17" t="s">
        <v>6</v>
      </c>
    </row>
    <row r="15" spans="2:8" ht="21" thickBot="1">
      <c r="B15" s="74" t="s">
        <v>12</v>
      </c>
      <c r="C15" s="75"/>
      <c r="D15" s="75"/>
      <c r="E15" s="75"/>
      <c r="F15" s="75"/>
      <c r="G15" s="75"/>
      <c r="H15" s="76"/>
    </row>
    <row r="16" spans="2:8">
      <c r="B16" s="105" t="s">
        <v>7</v>
      </c>
      <c r="C16" s="106"/>
      <c r="D16" s="106"/>
      <c r="E16" s="4" t="s">
        <v>12</v>
      </c>
      <c r="F16" s="4" t="s">
        <v>4</v>
      </c>
      <c r="G16" s="4" t="s">
        <v>11</v>
      </c>
      <c r="H16" s="47" t="s">
        <v>12</v>
      </c>
    </row>
    <row r="17" spans="2:8">
      <c r="B17" s="7" t="s">
        <v>8</v>
      </c>
      <c r="C17" s="1" t="s">
        <v>9</v>
      </c>
      <c r="D17" s="1" t="s">
        <v>10</v>
      </c>
      <c r="E17" s="1" t="s">
        <v>13</v>
      </c>
      <c r="F17" s="1" t="s">
        <v>63</v>
      </c>
      <c r="G17" s="1" t="s">
        <v>63</v>
      </c>
      <c r="H17" s="16" t="s">
        <v>26</v>
      </c>
    </row>
    <row r="18" spans="2:8">
      <c r="B18" s="53" t="s">
        <v>52</v>
      </c>
      <c r="C18" s="14" t="s">
        <v>53</v>
      </c>
      <c r="D18" s="14" t="s">
        <v>54</v>
      </c>
      <c r="E18" s="14">
        <v>320</v>
      </c>
      <c r="F18" s="14">
        <v>70</v>
      </c>
      <c r="G18" s="14">
        <v>120</v>
      </c>
      <c r="H18" s="15">
        <f>E18*(G18/1000)</f>
        <v>38.4</v>
      </c>
    </row>
    <row r="19" spans="2:8">
      <c r="B19" s="7"/>
      <c r="C19" s="1"/>
      <c r="D19" s="1"/>
      <c r="E19" s="1"/>
      <c r="F19" s="1"/>
      <c r="G19" s="1"/>
      <c r="H19" s="15">
        <f t="shared" ref="H19:H21" si="0">E19*(G19/1000)</f>
        <v>0</v>
      </c>
    </row>
    <row r="20" spans="2:8">
      <c r="B20" s="7"/>
      <c r="C20" s="1"/>
      <c r="D20" s="1"/>
      <c r="E20" s="1"/>
      <c r="F20" s="1"/>
      <c r="G20" s="1"/>
      <c r="H20" s="15">
        <f t="shared" si="0"/>
        <v>0</v>
      </c>
    </row>
    <row r="21" spans="2:8" ht="21" thickBot="1">
      <c r="B21" s="31"/>
      <c r="C21" s="32"/>
      <c r="D21" s="32"/>
      <c r="E21" s="32"/>
      <c r="F21" s="32"/>
      <c r="G21" s="32"/>
      <c r="H21" s="64">
        <f t="shared" si="0"/>
        <v>0</v>
      </c>
    </row>
    <row r="22" spans="2:8" ht="22" thickTop="1" thickBot="1">
      <c r="B22" s="61" t="s">
        <v>74</v>
      </c>
      <c r="C22" s="62"/>
      <c r="D22" s="62"/>
      <c r="E22" s="62"/>
      <c r="F22" s="62"/>
      <c r="G22" s="62"/>
      <c r="H22" s="63">
        <f>SUM(H18:H21)</f>
        <v>38.4</v>
      </c>
    </row>
    <row r="23" spans="2:8" ht="21" thickBot="1">
      <c r="B23" s="74" t="s">
        <v>19</v>
      </c>
      <c r="C23" s="75"/>
      <c r="D23" s="75"/>
      <c r="E23" s="75"/>
      <c r="F23" s="75"/>
      <c r="G23" s="75"/>
      <c r="H23" s="76"/>
    </row>
    <row r="24" spans="2:8">
      <c r="B24" s="91" t="s">
        <v>15</v>
      </c>
      <c r="C24" s="102" t="s">
        <v>20</v>
      </c>
      <c r="D24" s="107" t="s">
        <v>21</v>
      </c>
      <c r="E24" s="108"/>
      <c r="F24" s="5" t="s">
        <v>22</v>
      </c>
      <c r="G24" s="5" t="s">
        <v>23</v>
      </c>
      <c r="H24" s="48" t="s">
        <v>19</v>
      </c>
    </row>
    <row r="25" spans="2:8" ht="21" thickBot="1">
      <c r="B25" s="103"/>
      <c r="C25" s="104"/>
      <c r="D25" s="109"/>
      <c r="E25" s="110"/>
      <c r="F25" s="32" t="s">
        <v>57</v>
      </c>
      <c r="G25" s="32" t="s">
        <v>25</v>
      </c>
      <c r="H25" s="49" t="s">
        <v>26</v>
      </c>
    </row>
    <row r="26" spans="2:8" ht="21" thickTop="1">
      <c r="B26" s="13">
        <v>1</v>
      </c>
      <c r="C26" s="55" t="s">
        <v>55</v>
      </c>
      <c r="D26" s="94" t="s">
        <v>56</v>
      </c>
      <c r="E26" s="95"/>
      <c r="F26" s="29">
        <v>20</v>
      </c>
      <c r="G26" s="29">
        <v>1200</v>
      </c>
      <c r="H26" s="30">
        <f>(F26/60/60)*G26</f>
        <v>6.6666666666666661</v>
      </c>
    </row>
    <row r="27" spans="2:8">
      <c r="B27" s="7">
        <v>2</v>
      </c>
      <c r="C27" s="14" t="s">
        <v>72</v>
      </c>
      <c r="D27" s="96" t="s">
        <v>71</v>
      </c>
      <c r="E27" s="97"/>
      <c r="F27" s="22">
        <v>7</v>
      </c>
      <c r="G27" s="22">
        <v>4500</v>
      </c>
      <c r="H27" s="25">
        <f>(F27/60/60)*G27</f>
        <v>8.75</v>
      </c>
    </row>
    <row r="28" spans="2:8">
      <c r="B28" s="7">
        <v>3</v>
      </c>
      <c r="C28" s="2"/>
      <c r="D28" s="98"/>
      <c r="E28" s="99"/>
      <c r="F28" s="2"/>
      <c r="G28" s="2"/>
      <c r="H28" s="25">
        <f t="shared" ref="H28:H35" si="1">(F28/60/60)*G28</f>
        <v>0</v>
      </c>
    </row>
    <row r="29" spans="2:8">
      <c r="B29" s="7">
        <v>4</v>
      </c>
      <c r="C29" s="2"/>
      <c r="D29" s="98"/>
      <c r="E29" s="99"/>
      <c r="F29" s="2"/>
      <c r="G29" s="2"/>
      <c r="H29" s="25">
        <f t="shared" si="1"/>
        <v>0</v>
      </c>
    </row>
    <row r="30" spans="2:8">
      <c r="B30" s="7">
        <v>5</v>
      </c>
      <c r="C30" s="2"/>
      <c r="D30" s="98"/>
      <c r="E30" s="99"/>
      <c r="F30" s="2"/>
      <c r="G30" s="2"/>
      <c r="H30" s="25">
        <f t="shared" si="1"/>
        <v>0</v>
      </c>
    </row>
    <row r="31" spans="2:8">
      <c r="B31" s="7">
        <v>6</v>
      </c>
      <c r="C31" s="2"/>
      <c r="D31" s="98"/>
      <c r="E31" s="99"/>
      <c r="F31" s="2"/>
      <c r="G31" s="2"/>
      <c r="H31" s="25">
        <f t="shared" si="1"/>
        <v>0</v>
      </c>
    </row>
    <row r="32" spans="2:8">
      <c r="B32" s="7">
        <v>7</v>
      </c>
      <c r="C32" s="2"/>
      <c r="D32" s="98"/>
      <c r="E32" s="99"/>
      <c r="F32" s="2"/>
      <c r="G32" s="2"/>
      <c r="H32" s="25">
        <f t="shared" si="1"/>
        <v>0</v>
      </c>
    </row>
    <row r="33" spans="2:8">
      <c r="B33" s="7">
        <v>8</v>
      </c>
      <c r="C33" s="2"/>
      <c r="D33" s="98"/>
      <c r="E33" s="99"/>
      <c r="F33" s="2"/>
      <c r="G33" s="2"/>
      <c r="H33" s="25">
        <f t="shared" si="1"/>
        <v>0</v>
      </c>
    </row>
    <row r="34" spans="2:8">
      <c r="B34" s="7">
        <v>9</v>
      </c>
      <c r="C34" s="2"/>
      <c r="D34" s="98"/>
      <c r="E34" s="99"/>
      <c r="F34" s="2"/>
      <c r="G34" s="2"/>
      <c r="H34" s="25">
        <f t="shared" si="1"/>
        <v>0</v>
      </c>
    </row>
    <row r="35" spans="2:8" ht="21" thickBot="1">
      <c r="B35" s="31">
        <v>10</v>
      </c>
      <c r="C35" s="24"/>
      <c r="D35" s="100"/>
      <c r="E35" s="101"/>
      <c r="F35" s="24"/>
      <c r="G35" s="24"/>
      <c r="H35" s="58">
        <f t="shared" si="1"/>
        <v>0</v>
      </c>
    </row>
    <row r="36" spans="2:8" ht="22" thickTop="1" thickBot="1">
      <c r="B36" s="50" t="s">
        <v>24</v>
      </c>
      <c r="C36" s="36"/>
      <c r="D36" s="92"/>
      <c r="E36" s="93"/>
      <c r="F36" s="23"/>
      <c r="G36" s="23"/>
      <c r="H36" s="33">
        <f>SUM(H26:H35)</f>
        <v>15.416666666666666</v>
      </c>
    </row>
    <row r="37" spans="2:8" ht="21" thickBot="1">
      <c r="B37" s="65" t="s">
        <v>73</v>
      </c>
      <c r="C37" s="66"/>
      <c r="D37" s="67"/>
      <c r="E37" s="87" t="s">
        <v>41</v>
      </c>
      <c r="F37" s="88"/>
      <c r="G37" s="88"/>
      <c r="H37" s="34">
        <f>H22</f>
        <v>38.4</v>
      </c>
    </row>
    <row r="38" spans="2:8" ht="21" thickTop="1">
      <c r="B38" s="40"/>
      <c r="D38" s="41"/>
      <c r="E38" s="89" t="s">
        <v>42</v>
      </c>
      <c r="F38" s="90"/>
      <c r="G38" s="90"/>
      <c r="H38" s="35">
        <f>H36</f>
        <v>15.416666666666666</v>
      </c>
    </row>
    <row r="39" spans="2:8">
      <c r="B39" s="40"/>
      <c r="D39" s="41"/>
      <c r="E39" s="37" t="s">
        <v>27</v>
      </c>
      <c r="F39" s="56">
        <v>5</v>
      </c>
      <c r="G39" s="3" t="s">
        <v>37</v>
      </c>
      <c r="H39" s="35">
        <f>(H37+H38)*(F39/100)</f>
        <v>2.6908333333333334</v>
      </c>
    </row>
    <row r="40" spans="2:8">
      <c r="B40" s="40"/>
      <c r="D40" s="41"/>
      <c r="E40" s="37" t="s">
        <v>28</v>
      </c>
      <c r="F40" s="56">
        <v>15</v>
      </c>
      <c r="G40" s="3" t="s">
        <v>37</v>
      </c>
      <c r="H40" s="35">
        <f>H38*(F40/100)</f>
        <v>2.3125</v>
      </c>
    </row>
    <row r="41" spans="2:8">
      <c r="B41" s="40"/>
      <c r="D41" s="41"/>
      <c r="E41" s="89" t="s">
        <v>29</v>
      </c>
      <c r="F41" s="90"/>
      <c r="G41" s="90"/>
      <c r="H41" s="26">
        <v>20</v>
      </c>
    </row>
    <row r="42" spans="2:8">
      <c r="B42" s="40"/>
      <c r="D42" s="41"/>
      <c r="E42" s="89" t="s">
        <v>30</v>
      </c>
      <c r="F42" s="90"/>
      <c r="G42" s="90"/>
      <c r="H42" s="26">
        <v>215</v>
      </c>
    </row>
    <row r="43" spans="2:8">
      <c r="B43" s="40"/>
      <c r="D43" s="41"/>
      <c r="E43" s="89" t="s">
        <v>69</v>
      </c>
      <c r="F43" s="90"/>
      <c r="G43" s="90"/>
      <c r="H43" s="26">
        <v>30</v>
      </c>
    </row>
    <row r="44" spans="2:8">
      <c r="B44" s="40"/>
      <c r="D44" s="41"/>
      <c r="E44" s="37" t="s">
        <v>31</v>
      </c>
      <c r="F44" s="56">
        <v>7</v>
      </c>
      <c r="G44" s="3" t="s">
        <v>37</v>
      </c>
      <c r="H44" s="35">
        <f>(H37+H38+H39+H40+H41+H42+H43)*(F44/100)</f>
        <v>22.667400000000001</v>
      </c>
    </row>
    <row r="45" spans="2:8" ht="21" thickBot="1">
      <c r="B45" s="40"/>
      <c r="D45" s="41"/>
      <c r="E45" s="71" t="s">
        <v>32</v>
      </c>
      <c r="F45" s="72"/>
      <c r="G45" s="73"/>
      <c r="H45" s="28">
        <v>0</v>
      </c>
    </row>
    <row r="46" spans="2:8" ht="21" thickTop="1">
      <c r="B46" s="40"/>
      <c r="D46" s="41"/>
      <c r="E46" s="38" t="s">
        <v>59</v>
      </c>
      <c r="F46" s="27"/>
      <c r="G46" s="27"/>
      <c r="H46" s="51">
        <f>SUM(H37:H45)</f>
        <v>346.48739999999998</v>
      </c>
    </row>
    <row r="47" spans="2:8" ht="21" thickBot="1">
      <c r="B47" s="42"/>
      <c r="C47" s="43"/>
      <c r="D47" s="44"/>
      <c r="E47" s="39" t="s">
        <v>58</v>
      </c>
      <c r="F47" s="57">
        <v>10</v>
      </c>
      <c r="G47" s="12" t="s">
        <v>37</v>
      </c>
      <c r="H47" s="52">
        <f>H46+H46*(F47/100)</f>
        <v>381.13613999999995</v>
      </c>
    </row>
    <row r="48" spans="2:8">
      <c r="H48" s="59" t="s">
        <v>65</v>
      </c>
    </row>
    <row r="49" spans="8:8">
      <c r="H49" s="60" t="s">
        <v>70</v>
      </c>
    </row>
  </sheetData>
  <mergeCells count="39">
    <mergeCell ref="E7:E8"/>
    <mergeCell ref="E9:E10"/>
    <mergeCell ref="B4:D4"/>
    <mergeCell ref="B23:H23"/>
    <mergeCell ref="B24:B25"/>
    <mergeCell ref="C24:C25"/>
    <mergeCell ref="B16:D16"/>
    <mergeCell ref="D24:E25"/>
    <mergeCell ref="G10:H10"/>
    <mergeCell ref="B15:H15"/>
    <mergeCell ref="D14:E14"/>
    <mergeCell ref="B11:B14"/>
    <mergeCell ref="D36:E36"/>
    <mergeCell ref="D26:E26"/>
    <mergeCell ref="D27:E27"/>
    <mergeCell ref="D29:E29"/>
    <mergeCell ref="D28:E28"/>
    <mergeCell ref="D30:E30"/>
    <mergeCell ref="D31:E31"/>
    <mergeCell ref="D32:E32"/>
    <mergeCell ref="D33:E33"/>
    <mergeCell ref="D34:E34"/>
    <mergeCell ref="D35:E35"/>
    <mergeCell ref="B37:D37"/>
    <mergeCell ref="C3:F3"/>
    <mergeCell ref="E45:G45"/>
    <mergeCell ref="B2:H2"/>
    <mergeCell ref="B5:D10"/>
    <mergeCell ref="F4:H4"/>
    <mergeCell ref="F5:H5"/>
    <mergeCell ref="F6:H6"/>
    <mergeCell ref="G7:H7"/>
    <mergeCell ref="G8:H8"/>
    <mergeCell ref="G9:H9"/>
    <mergeCell ref="E37:G37"/>
    <mergeCell ref="E38:G38"/>
    <mergeCell ref="E41:G41"/>
    <mergeCell ref="E42:G42"/>
    <mergeCell ref="E43:G43"/>
  </mergeCells>
  <phoneticPr fontId="2"/>
  <printOptions horizontalCentered="1" verticalCentered="1"/>
  <pageMargins left="0" right="0" top="0" bottom="0" header="0" footer="0"/>
  <pageSetup paperSize="9" scale="83" orientation="portrait" horizontalDpi="0" verticalDpi="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見積明細書</vt:lpstr>
      <vt:lpstr>見積明細書!Print_Area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小田 淳</dc:creator>
  <cp:lastModifiedBy>小田 淳</cp:lastModifiedBy>
  <dcterms:created xsi:type="dcterms:W3CDTF">2022-06-16T08:22:33Z</dcterms:created>
  <dcterms:modified xsi:type="dcterms:W3CDTF">2023-04-17T10:11:44Z</dcterms:modified>
</cp:coreProperties>
</file>